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80" i="1" l="1"/>
  <c r="H80" i="1"/>
  <c r="I80" i="1" l="1"/>
  <c r="F71" i="1"/>
  <c r="H71" i="1"/>
  <c r="F72" i="1"/>
  <c r="H72" i="1"/>
  <c r="F74" i="1"/>
  <c r="H74" i="1"/>
  <c r="F75" i="1"/>
  <c r="H75" i="1"/>
  <c r="F76" i="1"/>
  <c r="I76" i="1" s="1"/>
  <c r="H76" i="1"/>
  <c r="F77" i="1"/>
  <c r="H77" i="1"/>
  <c r="F78" i="1"/>
  <c r="H78" i="1"/>
  <c r="F79" i="1"/>
  <c r="H79" i="1"/>
  <c r="F81" i="1"/>
  <c r="H81" i="1"/>
  <c r="H70" i="1"/>
  <c r="F70" i="1"/>
  <c r="F67" i="1"/>
  <c r="H67" i="1"/>
  <c r="H65" i="1"/>
  <c r="F65" i="1"/>
  <c r="F53" i="1"/>
  <c r="H53" i="1"/>
  <c r="F54" i="1"/>
  <c r="H54" i="1"/>
  <c r="F55" i="1"/>
  <c r="H55" i="1"/>
  <c r="F56" i="1"/>
  <c r="H56" i="1"/>
  <c r="F58" i="1"/>
  <c r="H58" i="1"/>
  <c r="F59" i="1"/>
  <c r="H59" i="1"/>
  <c r="F60" i="1"/>
  <c r="H60" i="1"/>
  <c r="F61" i="1"/>
  <c r="H61" i="1"/>
  <c r="F62" i="1"/>
  <c r="I62" i="1" s="1"/>
  <c r="H62" i="1"/>
  <c r="F43" i="1"/>
  <c r="H43" i="1"/>
  <c r="F44" i="1"/>
  <c r="H44" i="1"/>
  <c r="F45" i="1"/>
  <c r="H45" i="1"/>
  <c r="I45" i="1" s="1"/>
  <c r="F46" i="1"/>
  <c r="H46" i="1"/>
  <c r="F47" i="1"/>
  <c r="H47" i="1"/>
  <c r="F48" i="1"/>
  <c r="H48" i="1"/>
  <c r="F49" i="1"/>
  <c r="H49" i="1"/>
  <c r="F38" i="1"/>
  <c r="H38" i="1"/>
  <c r="F39" i="1"/>
  <c r="H39" i="1"/>
  <c r="F32" i="1"/>
  <c r="H32" i="1"/>
  <c r="F34" i="1"/>
  <c r="H34" i="1"/>
  <c r="F23" i="1"/>
  <c r="H23" i="1"/>
  <c r="F24" i="1"/>
  <c r="I24" i="1" s="1"/>
  <c r="H24" i="1"/>
  <c r="F25" i="1"/>
  <c r="H25" i="1"/>
  <c r="I25" i="1" s="1"/>
  <c r="F26" i="1"/>
  <c r="H26" i="1"/>
  <c r="F27" i="1"/>
  <c r="H27" i="1"/>
  <c r="F28" i="1"/>
  <c r="H28" i="1"/>
  <c r="F29" i="1"/>
  <c r="H29" i="1"/>
  <c r="H18" i="1"/>
  <c r="F18" i="1"/>
  <c r="F15" i="1"/>
  <c r="H15" i="1"/>
  <c r="H7" i="1"/>
  <c r="F7" i="1"/>
  <c r="H11" i="1"/>
  <c r="H14" i="1"/>
  <c r="H10" i="1"/>
  <c r="F11" i="1"/>
  <c r="I12" i="1"/>
  <c r="F14" i="1"/>
  <c r="F10" i="1"/>
  <c r="I10" i="1" s="1"/>
  <c r="I39" i="1" l="1"/>
  <c r="I49" i="1"/>
  <c r="I54" i="1"/>
  <c r="I72" i="1"/>
  <c r="I18" i="1"/>
  <c r="I32" i="1"/>
  <c r="I28" i="1"/>
  <c r="I44" i="1"/>
  <c r="I55" i="1"/>
  <c r="I15" i="1"/>
  <c r="I77" i="1"/>
  <c r="I11" i="1"/>
  <c r="I7" i="1"/>
  <c r="I29" i="1"/>
  <c r="I48" i="1"/>
  <c r="I59" i="1"/>
  <c r="I14" i="1"/>
  <c r="I81" i="1"/>
  <c r="I58" i="1"/>
  <c r="I78" i="1"/>
  <c r="I26" i="1"/>
  <c r="I43" i="1"/>
  <c r="I75" i="1"/>
  <c r="I74" i="1"/>
  <c r="I38" i="1"/>
  <c r="I67" i="1"/>
  <c r="I56" i="1"/>
  <c r="I46" i="1"/>
  <c r="I53" i="1"/>
  <c r="I23" i="1"/>
  <c r="I65" i="1"/>
  <c r="I61" i="1"/>
  <c r="I60" i="1"/>
  <c r="I47" i="1"/>
  <c r="I34" i="1"/>
  <c r="I79" i="1"/>
  <c r="I71" i="1"/>
  <c r="I27" i="1"/>
  <c r="D33" i="1"/>
  <c r="D73" i="1"/>
  <c r="D31" i="1"/>
  <c r="D30" i="1"/>
  <c r="D22" i="1"/>
  <c r="D13" i="1"/>
  <c r="F31" i="1" l="1"/>
  <c r="H31" i="1"/>
  <c r="F73" i="1"/>
  <c r="H73" i="1"/>
  <c r="H33" i="1"/>
  <c r="F33" i="1"/>
  <c r="F13" i="1"/>
  <c r="H13" i="1"/>
  <c r="F22" i="1"/>
  <c r="H22" i="1"/>
  <c r="H30" i="1"/>
  <c r="F30" i="1"/>
  <c r="I30" i="1" s="1"/>
  <c r="I68" i="1"/>
  <c r="I33" i="1" l="1"/>
  <c r="I22" i="1"/>
  <c r="I13" i="1"/>
  <c r="I73" i="1"/>
  <c r="I31" i="1"/>
  <c r="I8" i="1"/>
  <c r="H52" i="1"/>
  <c r="F52" i="1"/>
  <c r="H42" i="1"/>
  <c r="F42" i="1"/>
  <c r="H37" i="1"/>
  <c r="F37" i="1"/>
  <c r="I35" i="1" l="1"/>
  <c r="I70" i="1"/>
  <c r="I52" i="1"/>
  <c r="I63" i="1"/>
  <c r="I42" i="1"/>
  <c r="I37" i="1"/>
  <c r="I40" i="1" s="1"/>
  <c r="I16" i="1"/>
  <c r="I50" i="1" l="1"/>
  <c r="I82" i="1"/>
  <c r="H83" i="1" l="1"/>
</calcChain>
</file>

<file path=xl/sharedStrings.xml><?xml version="1.0" encoding="utf-8"?>
<sst xmlns="http://schemas.openxmlformats.org/spreadsheetml/2006/main" count="158" uniqueCount="103">
  <si>
    <t>Работы по дополнительному офису МТС-Банка , г. Уфа, Проспект Октября, д. 160</t>
  </si>
  <si>
    <t xml:space="preserve">№    </t>
  </si>
  <si>
    <t>Наименование работ</t>
  </si>
  <si>
    <t>Един. изм.</t>
  </si>
  <si>
    <t xml:space="preserve">Объем </t>
  </si>
  <si>
    <t>Ст-ть за ед. материала</t>
  </si>
  <si>
    <t xml:space="preserve">Всего ст-ть                           материала </t>
  </si>
  <si>
    <t>Ст-ть за ед. работ</t>
  </si>
  <si>
    <t>Всего ст-ть работ</t>
  </si>
  <si>
    <t>ВСЕГО</t>
  </si>
  <si>
    <t>Раздел 1. Проектные работы</t>
  </si>
  <si>
    <t>Проект ЭОМ</t>
  </si>
  <si>
    <t>компл.</t>
  </si>
  <si>
    <t>Итого по разделу 1:</t>
  </si>
  <si>
    <t>Раздел 2. Демонтажные работы</t>
  </si>
  <si>
    <t>м2</t>
  </si>
  <si>
    <t>шт</t>
  </si>
  <si>
    <t>Погрузка и вывоз строительного мусора</t>
  </si>
  <si>
    <t>конт.</t>
  </si>
  <si>
    <t>Итого по разделу 2:</t>
  </si>
  <si>
    <t xml:space="preserve">Раздел 3. Отделочные работы </t>
  </si>
  <si>
    <t>м.п</t>
  </si>
  <si>
    <t>Итого по разделу 3:</t>
  </si>
  <si>
    <t>Раздел 4. Техническое укрепление помещения кассы</t>
  </si>
  <si>
    <t>Переговорное устройство клиент-кассир Stelberry</t>
  </si>
  <si>
    <t>компл</t>
  </si>
  <si>
    <t>Итого по разделу 4:</t>
  </si>
  <si>
    <t>Монтаж медной трассы(9,52 мм,6,35 мм)</t>
  </si>
  <si>
    <t>Монтаж трассы дренажа</t>
  </si>
  <si>
    <t>Поставка и монтаж дренажного насоса</t>
  </si>
  <si>
    <t>Итого по разделу 6:</t>
  </si>
  <si>
    <t>Монтаж светильников светодиодных 36w 595х595х19 4500K  IP40 в подвесной потолок</t>
  </si>
  <si>
    <t>Монтаж светильников светодиодных 595х595х45 4000К 3700Лм с блоком аварийного питания 1ч призма IP40 в подвесной потолок</t>
  </si>
  <si>
    <t>Проведение комплекса замеров (лаборатория)</t>
  </si>
  <si>
    <t>Итого по разделу 7:</t>
  </si>
  <si>
    <t>Устройство планов эвакуации при пожаре (А3 бумага фотолюминисцентная светоотражающая  )</t>
  </si>
  <si>
    <t>Устройство горизонтальных жалюзи кассира</t>
  </si>
  <si>
    <t>Послестроительная уборка</t>
  </si>
  <si>
    <t>ИТОГО:</t>
  </si>
  <si>
    <t>В том числе НДС 20%</t>
  </si>
  <si>
    <t>Покупка и монтаж уличной урны</t>
  </si>
  <si>
    <t>Установка тепловой 3-х фазной тепловой завесы в зоне "24 часа" с автоматическим выключателем</t>
  </si>
  <si>
    <t>Устройство вытяжного электрического вентилятора с дифузором в кассовое помещение №4</t>
  </si>
  <si>
    <t>Установка  настенной сплит-системы General Climate GC-N18HRIN1-Neo или аналог (пом. №№ 2)</t>
  </si>
  <si>
    <t>Устройство коммерческого линолеума в пом. №4</t>
  </si>
  <si>
    <t>7,53</t>
  </si>
  <si>
    <t>Замена углового крепления стеклянной перегородки</t>
  </si>
  <si>
    <t>Замена замка стеклянной двери</t>
  </si>
  <si>
    <t xml:space="preserve">Замена защитных ролл-ставней, 2шт </t>
  </si>
  <si>
    <t>Замена навесных замков решеток окон</t>
  </si>
  <si>
    <t>Демонтаж ролл-ставней</t>
  </si>
  <si>
    <t>7,73</t>
  </si>
  <si>
    <t>Монтаж лайтбоксов в окна с троссовой системой навеса</t>
  </si>
  <si>
    <t>Изготовление и монтаж декоративных реечных элементов на стену 3.2*4.0м офиса. Рейка ширина 65мм, высота 25мм, шаг 35мм. Цвет дуб Небраска натуральный, ЛДСП (EGGER H3331 ST10)</t>
  </si>
  <si>
    <t>Монтаж плакатов формата А1 на стены офиса</t>
  </si>
  <si>
    <t>Монтаж кабель ВВГнг-ls 3x2.5 мм для розеточных групп</t>
  </si>
  <si>
    <t>м.п.</t>
  </si>
  <si>
    <t>Монтаж кабеля для наружной рекламы</t>
  </si>
  <si>
    <t xml:space="preserve">Монтаж кабеля для 3-х фазной тепловой завесы </t>
  </si>
  <si>
    <t>Устройство столешницы из мдф (кассир/клиент), цвет дуб Небраска натуральный, ЛДСП (EGGER H3331 ST10), в комплекте</t>
  </si>
  <si>
    <t xml:space="preserve"> </t>
  </si>
  <si>
    <t>Демонтаж светильников "Армстронг"</t>
  </si>
  <si>
    <t>Демонтаж запонения потолка "Армстронг"</t>
  </si>
  <si>
    <t>Устройство вертикальных жалюзей на окна (тканевые белые)</t>
  </si>
  <si>
    <t>Ремонт металлического подиума (фальшпола) h- 250 мм. со ступенькой. С усилением в местах установки сейфов
Каркас (основа) из металлического профиля 40*40*2, покрытый фанерой 15мм. в 2 слоя.</t>
  </si>
  <si>
    <t>Устройство дверных ограничителей</t>
  </si>
  <si>
    <t>Устройство ПВХ плинтусов в цвет напольного покрытия (ламинат, линолеум)</t>
  </si>
  <si>
    <t>Окраска стен в 2 слоя, цвет тёмно-серый Ral 7012</t>
  </si>
  <si>
    <t>Окраска подвесного потолка из ГКЛ за 2 раза, высокачественной краской Ral 9016, белый</t>
  </si>
  <si>
    <t>Окраска стен и откосов за 2 раза, высокачественной краской Ral 9016, белый</t>
  </si>
  <si>
    <t xml:space="preserve">Частичный ремонт, шпаклевка подвесного потолка из ГКЛ под окраску </t>
  </si>
  <si>
    <t>Отделка ступеней порожком (пом. Кассы)</t>
  </si>
  <si>
    <t xml:space="preserve">Устройство подвесного потолка Армстронг "Байкал"
Система каркаса: Т-24. Цвет: белый. </t>
  </si>
  <si>
    <t>Установка реле времени для автоматического включения рекламы (Таймер электронный астрономический суточный ТЭ-АС или аналог). На группу вывеска, реклама, лайт-боксы</t>
  </si>
  <si>
    <t>Монтаж кабель ВВГнг-ls 3x1.5 мм для освещения,  для системы лайтбоксов в окна</t>
  </si>
  <si>
    <t>Монтаж гофры ПВХ 16мм</t>
  </si>
  <si>
    <t>Монтаж светодиодных указателей Выход</t>
  </si>
  <si>
    <t>Раздел 7. Фасадные работы</t>
  </si>
  <si>
    <t>Раздел 5. Устройство ОВиК</t>
  </si>
  <si>
    <t>Итого по разделу 5:</t>
  </si>
  <si>
    <t>Раздел 6. Устройство ЭОМ</t>
  </si>
  <si>
    <t>Раздел 8. Прочие работы</t>
  </si>
  <si>
    <t>Итого по разделу 8:</t>
  </si>
  <si>
    <t>Очистка фасада от загрезнений</t>
  </si>
  <si>
    <t>Замена поврежденной фасадной плитки</t>
  </si>
  <si>
    <t>Восстановление сущ. декоративной стены под кирпич</t>
  </si>
  <si>
    <t>Монтаж кабель ВВГнг-ls 3x1.5 мм для аварийного освещения</t>
  </si>
  <si>
    <t>Вывоз мусора</t>
  </si>
  <si>
    <t>Окраска фасада в существующий цвет</t>
  </si>
  <si>
    <t>Демонтаж керамогранит (каб.Директора)</t>
  </si>
  <si>
    <t>Демонтаж линолеум (пом. Кассы и Подсобное помещение)</t>
  </si>
  <si>
    <t>Устройство плитки ПВХ Project floors Loose-Lay PW 1250-55 или ламинат, раскладка со сдвигом на 20% по длинной стороне   (пом. Директора)</t>
  </si>
  <si>
    <t>Устройство антистатического покрытия линолеум Tarkett Toro SC-102, пом. Подсобное помещение</t>
  </si>
  <si>
    <t xml:space="preserve">Частичный ремонт, шпаклевка стен под окраску </t>
  </si>
  <si>
    <t>Подготовка и грунтовка поверхности стен и откосов</t>
  </si>
  <si>
    <t>Установка  сплит-системы General Climate GC-N07HRIN1-Neo  или аналоги в (кабинет ЮЛ №5 и Директора №6)</t>
  </si>
  <si>
    <t>Приложение №1 к Техническому заданию</t>
  </si>
  <si>
    <t>Спецификация (Форма КП)</t>
  </si>
  <si>
    <t>Срок выполнения работ:__________ (заполняется участником)</t>
  </si>
  <si>
    <t>Условия оплаты: _________________(заполняется участником)</t>
  </si>
  <si>
    <t>Устройство плинтуса ПВХ в цвет напольного покрытия (ламинат, линолеум)  (пом. Директора)</t>
  </si>
  <si>
    <t xml:space="preserve">Поставка и монтаж горизонтальных жалюзей на окна передаточного узла </t>
  </si>
  <si>
    <t>Установка  сплит-системы General Climate GC-N07HRIN1-Neo с зимним пуском, или аналог (пом. Кассы № 4 и подсобное помещение №10)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</si>
</sst>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₽_-;\-* #,##0.00\ _₽_-;_-* &quot;-&quot;??\ _₽_-;_-@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0000FF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164" fontId="3" fillId="2" borderId="19" xfId="1" applyFont="1" applyFill="1" applyBorder="1" applyAlignment="1">
      <alignment horizontal="right" vertical="center" wrapText="1"/>
    </xf>
    <xf numFmtId="164" fontId="4" fillId="2" borderId="14" xfId="1" applyFont="1" applyFill="1" applyBorder="1" applyAlignment="1" applyProtection="1">
      <alignment horizontal="center" vertical="center" wrapText="1"/>
    </xf>
    <xf numFmtId="164" fontId="4" fillId="2" borderId="19" xfId="1" applyFont="1" applyFill="1" applyBorder="1" applyAlignment="1" applyProtection="1">
      <alignment horizontal="right" vertical="center" wrapText="1"/>
    </xf>
    <xf numFmtId="164" fontId="3" fillId="2" borderId="19" xfId="1" applyFont="1" applyFill="1" applyBorder="1" applyAlignment="1" applyProtection="1">
      <alignment horizontal="right" vertical="center" wrapText="1"/>
    </xf>
    <xf numFmtId="164" fontId="4" fillId="2" borderId="19" xfId="1" applyFont="1" applyFill="1" applyBorder="1" applyAlignment="1" applyProtection="1">
      <alignment horizontal="left" vertical="center" wrapText="1"/>
    </xf>
    <xf numFmtId="0" fontId="0" fillId="2" borderId="0" xfId="0" applyFill="1"/>
    <xf numFmtId="3" fontId="4" fillId="0" borderId="14" xfId="0" applyNumberFormat="1" applyFont="1" applyFill="1" applyBorder="1" applyAlignment="1" applyProtection="1">
      <alignment horizontal="center" vertical="center" wrapText="1"/>
    </xf>
    <xf numFmtId="0" fontId="5" fillId="2" borderId="0" xfId="0" applyFont="1" applyFill="1"/>
    <xf numFmtId="164" fontId="4" fillId="3" borderId="14" xfId="1" applyFont="1" applyFill="1" applyBorder="1" applyAlignment="1" applyProtection="1">
      <alignment horizontal="center" vertical="center" wrapText="1"/>
    </xf>
    <xf numFmtId="0" fontId="4" fillId="0" borderId="14" xfId="0" applyFont="1" applyFill="1" applyBorder="1" applyAlignment="1">
      <alignment vertical="center" wrapText="1"/>
    </xf>
    <xf numFmtId="3" fontId="4" fillId="0" borderId="14" xfId="0" applyNumberFormat="1" applyFont="1" applyFill="1" applyBorder="1" applyAlignment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2" fontId="4" fillId="0" borderId="14" xfId="0" applyNumberFormat="1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center" vertical="center" wrapText="1"/>
    </xf>
    <xf numFmtId="164" fontId="4" fillId="3" borderId="2" xfId="1" applyFont="1" applyFill="1" applyBorder="1" applyAlignment="1">
      <alignment horizontal="center" vertical="center" wrapText="1"/>
    </xf>
    <xf numFmtId="164" fontId="4" fillId="2" borderId="2" xfId="1" applyFont="1" applyFill="1" applyBorder="1" applyAlignment="1">
      <alignment horizontal="center" vertical="center" wrapText="1"/>
    </xf>
    <xf numFmtId="164" fontId="4" fillId="2" borderId="4" xfId="1" applyFont="1" applyFill="1" applyBorder="1" applyAlignment="1">
      <alignment vertical="center" wrapText="1"/>
    </xf>
    <xf numFmtId="164" fontId="4" fillId="2" borderId="5" xfId="1" applyFont="1" applyFill="1" applyBorder="1" applyAlignment="1">
      <alignment horizontal="right" vertical="center" wrapText="1"/>
    </xf>
    <xf numFmtId="0" fontId="4" fillId="0" borderId="13" xfId="0" applyFont="1" applyFill="1" applyBorder="1" applyAlignment="1">
      <alignment horizontal="center" vertical="center"/>
    </xf>
    <xf numFmtId="164" fontId="4" fillId="3" borderId="14" xfId="1" applyFont="1" applyFill="1" applyBorder="1" applyAlignment="1">
      <alignment vertical="center" wrapText="1"/>
    </xf>
    <xf numFmtId="164" fontId="4" fillId="2" borderId="14" xfId="1" applyFont="1" applyFill="1" applyBorder="1" applyAlignment="1">
      <alignment vertical="center" wrapText="1"/>
    </xf>
    <xf numFmtId="164" fontId="4" fillId="3" borderId="14" xfId="1" applyFont="1" applyFill="1" applyBorder="1" applyAlignment="1">
      <alignment horizontal="center" vertical="center" wrapText="1"/>
    </xf>
    <xf numFmtId="164" fontId="4" fillId="2" borderId="15" xfId="1" applyFont="1" applyFill="1" applyBorder="1" applyAlignment="1">
      <alignment horizontal="right" vertical="center" wrapText="1"/>
    </xf>
    <xf numFmtId="164" fontId="4" fillId="2" borderId="14" xfId="1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left" vertical="center" wrapText="1"/>
    </xf>
    <xf numFmtId="164" fontId="4" fillId="3" borderId="14" xfId="1" applyFont="1" applyFill="1" applyBorder="1" applyAlignment="1">
      <alignment horizontal="left" vertical="center" wrapText="1"/>
    </xf>
    <xf numFmtId="164" fontId="4" fillId="2" borderId="14" xfId="1" applyFont="1" applyFill="1" applyBorder="1" applyAlignment="1">
      <alignment horizontal="left" vertical="center" wrapText="1"/>
    </xf>
    <xf numFmtId="164" fontId="4" fillId="2" borderId="19" xfId="1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164" fontId="3" fillId="2" borderId="28" xfId="1" applyFont="1" applyFill="1" applyBorder="1" applyAlignment="1">
      <alignment vertical="center" wrapText="1"/>
    </xf>
    <xf numFmtId="0" fontId="3" fillId="2" borderId="29" xfId="0" applyFont="1" applyFill="1" applyBorder="1" applyAlignment="1">
      <alignment horizontal="right" vertical="center"/>
    </xf>
    <xf numFmtId="0" fontId="3" fillId="2" borderId="11" xfId="0" applyFont="1" applyFill="1" applyBorder="1" applyAlignment="1">
      <alignment horizontal="right" vertical="center"/>
    </xf>
    <xf numFmtId="0" fontId="3" fillId="2" borderId="31" xfId="0" applyFont="1" applyFill="1" applyBorder="1" applyAlignment="1">
      <alignment horizontal="right" vertical="center"/>
    </xf>
    <xf numFmtId="0" fontId="3" fillId="2" borderId="32" xfId="0" applyFont="1" applyFill="1" applyBorder="1" applyAlignment="1">
      <alignment horizontal="right" vertical="center"/>
    </xf>
    <xf numFmtId="0" fontId="3" fillId="2" borderId="33" xfId="0" applyFont="1" applyFill="1" applyBorder="1" applyAlignment="1">
      <alignment horizontal="right" vertical="center"/>
    </xf>
    <xf numFmtId="0" fontId="3" fillId="2" borderId="34" xfId="0" applyFont="1" applyFill="1" applyBorder="1" applyAlignment="1">
      <alignment horizontal="right" vertical="center"/>
    </xf>
    <xf numFmtId="164" fontId="3" fillId="2" borderId="4" xfId="1" applyFont="1" applyFill="1" applyBorder="1" applyAlignment="1">
      <alignment horizontal="right" vertical="center" wrapText="1"/>
    </xf>
    <xf numFmtId="164" fontId="3" fillId="2" borderId="5" xfId="1" applyFont="1" applyFill="1" applyBorder="1" applyAlignment="1">
      <alignment horizontal="right" vertical="center" wrapText="1"/>
    </xf>
    <xf numFmtId="164" fontId="3" fillId="2" borderId="7" xfId="1" applyFont="1" applyFill="1" applyBorder="1" applyAlignment="1">
      <alignment horizontal="right" vertical="center" wrapText="1"/>
    </xf>
    <xf numFmtId="164" fontId="3" fillId="2" borderId="8" xfId="1" applyFont="1" applyFill="1" applyBorder="1" applyAlignment="1">
      <alignment horizontal="right" vertical="center" wrapText="1"/>
    </xf>
    <xf numFmtId="0" fontId="3" fillId="2" borderId="21" xfId="0" applyNumberFormat="1" applyFont="1" applyFill="1" applyBorder="1" applyAlignment="1" applyProtection="1">
      <alignment horizontal="center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3" fillId="2" borderId="16" xfId="0" applyNumberFormat="1" applyFont="1" applyFill="1" applyBorder="1" applyAlignment="1" applyProtection="1">
      <alignment horizontal="right" vertical="center" wrapText="1"/>
    </xf>
    <xf numFmtId="0" fontId="4" fillId="2" borderId="17" xfId="0" applyFont="1" applyFill="1" applyBorder="1" applyAlignment="1">
      <alignment horizontal="right" vertical="center"/>
    </xf>
    <xf numFmtId="0" fontId="4" fillId="2" borderId="18" xfId="0" applyFont="1" applyFill="1" applyBorder="1" applyAlignment="1">
      <alignment horizontal="right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25" xfId="0" applyNumberFormat="1" applyFont="1" applyFill="1" applyBorder="1" applyAlignment="1" applyProtection="1">
      <alignment horizontal="right" vertical="center" wrapText="1"/>
    </xf>
    <xf numFmtId="0" fontId="3" fillId="2" borderId="26" xfId="0" applyNumberFormat="1" applyFont="1" applyFill="1" applyBorder="1" applyAlignment="1" applyProtection="1">
      <alignment horizontal="right" vertical="center" wrapText="1"/>
    </xf>
    <xf numFmtId="0" fontId="3" fillId="2" borderId="27" xfId="0" applyNumberFormat="1" applyFont="1" applyFill="1" applyBorder="1" applyAlignment="1" applyProtection="1">
      <alignment horizontal="right" vertical="center" wrapText="1"/>
    </xf>
    <xf numFmtId="0" fontId="3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horizontal="right" vertical="center"/>
    </xf>
    <xf numFmtId="0" fontId="3" fillId="2" borderId="12" xfId="0" applyFont="1" applyFill="1" applyBorder="1" applyAlignment="1">
      <alignment horizontal="right" vertical="center"/>
    </xf>
    <xf numFmtId="164" fontId="3" fillId="2" borderId="29" xfId="1" applyFont="1" applyFill="1" applyBorder="1" applyAlignment="1">
      <alignment horizontal="center" vertical="center" wrapText="1"/>
    </xf>
    <xf numFmtId="164" fontId="3" fillId="2" borderId="30" xfId="1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right" vertical="center" wrapText="1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right" vertical="center"/>
    </xf>
    <xf numFmtId="0" fontId="6" fillId="0" borderId="3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</xf>
    <xf numFmtId="165" fontId="3" fillId="0" borderId="4" xfId="0" applyNumberFormat="1" applyFont="1" applyFill="1" applyBorder="1" applyAlignment="1" applyProtection="1">
      <alignment horizontal="center" vertical="center" wrapText="1"/>
    </xf>
    <xf numFmtId="165" fontId="3" fillId="0" borderId="7" xfId="0" applyNumberFormat="1" applyFont="1" applyFill="1" applyBorder="1" applyAlignment="1" applyProtection="1">
      <alignment horizontal="center" vertical="center" wrapText="1"/>
    </xf>
    <xf numFmtId="164" fontId="3" fillId="2" borderId="4" xfId="1" applyFont="1" applyFill="1" applyBorder="1" applyAlignment="1">
      <alignment horizontal="center" vertical="center" wrapText="1"/>
    </xf>
    <xf numFmtId="164" fontId="4" fillId="2" borderId="7" xfId="1" applyFont="1" applyFill="1" applyBorder="1" applyAlignment="1">
      <alignment horizontal="center" vertical="center" wrapText="1"/>
    </xf>
    <xf numFmtId="164" fontId="3" fillId="2" borderId="4" xfId="1" applyFont="1" applyFill="1" applyBorder="1" applyAlignment="1" applyProtection="1">
      <alignment horizontal="center" vertical="center" wrapText="1"/>
    </xf>
    <xf numFmtId="164" fontId="3" fillId="2" borderId="5" xfId="1" applyFont="1" applyFill="1" applyBorder="1" applyAlignment="1" applyProtection="1">
      <alignment horizontal="center" vertical="center" wrapText="1"/>
    </xf>
    <xf numFmtId="164" fontId="3" fillId="2" borderId="35" xfId="1" applyFont="1" applyFill="1" applyBorder="1" applyAlignment="1" applyProtection="1">
      <alignment horizontal="center" vertical="center" wrapText="1"/>
    </xf>
    <xf numFmtId="0" fontId="7" fillId="0" borderId="0" xfId="0" applyFont="1" applyFill="1"/>
    <xf numFmtId="0" fontId="4" fillId="0" borderId="18" xfId="0" applyFont="1" applyFill="1" applyBorder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colors>
    <mruColors>
      <color rgb="FFFFFF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9"/>
  <sheetViews>
    <sheetView tabSelected="1" zoomScale="110" zoomScaleNormal="110" workbookViewId="0">
      <selection activeCell="B66" sqref="B66"/>
    </sheetView>
  </sheetViews>
  <sheetFormatPr defaultRowHeight="15" x14ac:dyDescent="0.25"/>
  <cols>
    <col min="1" max="1" width="5.5703125" style="92" customWidth="1"/>
    <col min="2" max="2" width="55.5703125" style="92" customWidth="1"/>
    <col min="3" max="3" width="10.5703125" style="92" customWidth="1"/>
    <col min="4" max="4" width="9.42578125" style="92" customWidth="1"/>
    <col min="5" max="5" width="12.5703125" style="6" customWidth="1"/>
    <col min="6" max="6" width="14.140625" style="6" customWidth="1"/>
    <col min="7" max="7" width="12.7109375" style="6" customWidth="1"/>
    <col min="8" max="8" width="13.5703125" style="6" customWidth="1"/>
    <col min="9" max="9" width="16.140625" style="6" customWidth="1"/>
    <col min="10" max="16384" width="9.140625" style="6"/>
  </cols>
  <sheetData>
    <row r="1" spans="1:9" x14ac:dyDescent="0.25">
      <c r="G1" s="6" t="s">
        <v>96</v>
      </c>
    </row>
    <row r="2" spans="1:9" ht="54.75" customHeight="1" thickBot="1" x14ac:dyDescent="0.3">
      <c r="A2" s="76" t="s">
        <v>97</v>
      </c>
      <c r="B2" s="76"/>
      <c r="C2" s="76"/>
      <c r="D2" s="76"/>
      <c r="E2" s="76"/>
      <c r="F2" s="76"/>
      <c r="G2" s="76"/>
      <c r="H2" s="76"/>
      <c r="I2" s="76"/>
    </row>
    <row r="3" spans="1:9" ht="16.5" thickBot="1" x14ac:dyDescent="0.3">
      <c r="A3" s="77" t="s">
        <v>0</v>
      </c>
      <c r="B3" s="78"/>
      <c r="C3" s="78"/>
      <c r="D3" s="78"/>
      <c r="E3" s="78"/>
      <c r="F3" s="78"/>
      <c r="G3" s="78"/>
      <c r="H3" s="78"/>
      <c r="I3" s="79"/>
    </row>
    <row r="4" spans="1:9" ht="25.5" customHeight="1" x14ac:dyDescent="0.25">
      <c r="A4" s="80" t="s">
        <v>1</v>
      </c>
      <c r="B4" s="82" t="s">
        <v>2</v>
      </c>
      <c r="C4" s="84" t="s">
        <v>3</v>
      </c>
      <c r="D4" s="85" t="s">
        <v>4</v>
      </c>
      <c r="E4" s="87" t="s">
        <v>5</v>
      </c>
      <c r="F4" s="89" t="s">
        <v>6</v>
      </c>
      <c r="G4" s="89" t="s">
        <v>7</v>
      </c>
      <c r="H4" s="89" t="s">
        <v>8</v>
      </c>
      <c r="I4" s="90" t="s">
        <v>9</v>
      </c>
    </row>
    <row r="5" spans="1:9" ht="27" customHeight="1" thickBot="1" x14ac:dyDescent="0.3">
      <c r="A5" s="81"/>
      <c r="B5" s="83"/>
      <c r="C5" s="83"/>
      <c r="D5" s="86"/>
      <c r="E5" s="88"/>
      <c r="F5" s="88"/>
      <c r="G5" s="88"/>
      <c r="H5" s="88"/>
      <c r="I5" s="91"/>
    </row>
    <row r="6" spans="1:9" ht="15.75" thickBot="1" x14ac:dyDescent="0.3">
      <c r="A6" s="66" t="s">
        <v>10</v>
      </c>
      <c r="B6" s="67"/>
      <c r="C6" s="67"/>
      <c r="D6" s="67"/>
      <c r="E6" s="67"/>
      <c r="F6" s="67"/>
      <c r="G6" s="67"/>
      <c r="H6" s="67"/>
      <c r="I6" s="68"/>
    </row>
    <row r="7" spans="1:9" x14ac:dyDescent="0.25">
      <c r="A7" s="14"/>
      <c r="B7" s="15" t="s">
        <v>11</v>
      </c>
      <c r="C7" s="16" t="s">
        <v>12</v>
      </c>
      <c r="D7" s="16">
        <v>1</v>
      </c>
      <c r="E7" s="17"/>
      <c r="F7" s="18">
        <f>D7*E7</f>
        <v>0</v>
      </c>
      <c r="G7" s="17"/>
      <c r="H7" s="19">
        <f>G7*D7</f>
        <v>0</v>
      </c>
      <c r="I7" s="20">
        <f>F7+H7</f>
        <v>0</v>
      </c>
    </row>
    <row r="8" spans="1:9" x14ac:dyDescent="0.25">
      <c r="A8" s="65" t="s">
        <v>13</v>
      </c>
      <c r="B8" s="49"/>
      <c r="C8" s="49"/>
      <c r="D8" s="49"/>
      <c r="E8" s="49"/>
      <c r="F8" s="49"/>
      <c r="G8" s="49"/>
      <c r="H8" s="50"/>
      <c r="I8" s="1">
        <f>SUM(I7:I7)</f>
        <v>0</v>
      </c>
    </row>
    <row r="9" spans="1:9" x14ac:dyDescent="0.25">
      <c r="A9" s="62" t="s">
        <v>14</v>
      </c>
      <c r="B9" s="69"/>
      <c r="C9" s="69"/>
      <c r="D9" s="69"/>
      <c r="E9" s="69"/>
      <c r="F9" s="69"/>
      <c r="G9" s="69"/>
      <c r="H9" s="69"/>
      <c r="I9" s="70"/>
    </row>
    <row r="10" spans="1:9" x14ac:dyDescent="0.25">
      <c r="A10" s="21"/>
      <c r="B10" s="10" t="s">
        <v>50</v>
      </c>
      <c r="C10" s="11" t="s">
        <v>15</v>
      </c>
      <c r="D10" s="13">
        <v>5.9</v>
      </c>
      <c r="E10" s="22"/>
      <c r="F10" s="23">
        <f>D10*E10</f>
        <v>0</v>
      </c>
      <c r="G10" s="24"/>
      <c r="H10" s="2">
        <f>D10*G10</f>
        <v>0</v>
      </c>
      <c r="I10" s="25">
        <f>F10+H10</f>
        <v>0</v>
      </c>
    </row>
    <row r="11" spans="1:9" x14ac:dyDescent="0.25">
      <c r="A11" s="21"/>
      <c r="B11" s="10" t="s">
        <v>61</v>
      </c>
      <c r="C11" s="11" t="s">
        <v>16</v>
      </c>
      <c r="D11" s="13">
        <v>35</v>
      </c>
      <c r="E11" s="22"/>
      <c r="F11" s="23">
        <f t="shared" ref="F11:F14" si="0">D11*E11</f>
        <v>0</v>
      </c>
      <c r="G11" s="24"/>
      <c r="H11" s="2">
        <f t="shared" ref="H11:H14" si="1">D11*G11</f>
        <v>0</v>
      </c>
      <c r="I11" s="25">
        <f t="shared" ref="I11:I15" si="2">F11+H11</f>
        <v>0</v>
      </c>
    </row>
    <row r="12" spans="1:9" x14ac:dyDescent="0.25">
      <c r="A12" s="21"/>
      <c r="B12" s="10" t="s">
        <v>89</v>
      </c>
      <c r="C12" s="11" t="s">
        <v>15</v>
      </c>
      <c r="D12" s="13" t="s">
        <v>51</v>
      </c>
      <c r="E12" s="22"/>
      <c r="F12" s="23"/>
      <c r="G12" s="24"/>
      <c r="H12" s="2"/>
      <c r="I12" s="25">
        <f t="shared" si="2"/>
        <v>0</v>
      </c>
    </row>
    <row r="13" spans="1:9" x14ac:dyDescent="0.25">
      <c r="A13" s="21"/>
      <c r="B13" s="10" t="s">
        <v>90</v>
      </c>
      <c r="C13" s="11" t="s">
        <v>15</v>
      </c>
      <c r="D13" s="13">
        <f>7.53+3.05</f>
        <v>10.58</v>
      </c>
      <c r="E13" s="22"/>
      <c r="F13" s="23">
        <f t="shared" si="0"/>
        <v>0</v>
      </c>
      <c r="G13" s="24"/>
      <c r="H13" s="2">
        <f>D13*G13</f>
        <v>0</v>
      </c>
      <c r="I13" s="25">
        <f t="shared" si="2"/>
        <v>0</v>
      </c>
    </row>
    <row r="14" spans="1:9" s="8" customFormat="1" x14ac:dyDescent="0.25">
      <c r="A14" s="21"/>
      <c r="B14" s="10" t="s">
        <v>62</v>
      </c>
      <c r="C14" s="11" t="s">
        <v>15</v>
      </c>
      <c r="D14" s="13">
        <v>76.83</v>
      </c>
      <c r="E14" s="22"/>
      <c r="F14" s="23">
        <f t="shared" si="0"/>
        <v>0</v>
      </c>
      <c r="G14" s="24"/>
      <c r="H14" s="2">
        <f t="shared" si="1"/>
        <v>0</v>
      </c>
      <c r="I14" s="25">
        <f t="shared" si="2"/>
        <v>0</v>
      </c>
    </row>
    <row r="15" spans="1:9" x14ac:dyDescent="0.25">
      <c r="A15" s="21"/>
      <c r="B15" s="10" t="s">
        <v>17</v>
      </c>
      <c r="C15" s="7" t="s">
        <v>18</v>
      </c>
      <c r="D15" s="13">
        <v>1</v>
      </c>
      <c r="E15" s="22"/>
      <c r="F15" s="23">
        <f>D15*E15</f>
        <v>0</v>
      </c>
      <c r="G15" s="24"/>
      <c r="H15" s="2">
        <f>D15*G15</f>
        <v>0</v>
      </c>
      <c r="I15" s="25">
        <f t="shared" si="2"/>
        <v>0</v>
      </c>
    </row>
    <row r="16" spans="1:9" x14ac:dyDescent="0.25">
      <c r="A16" s="71" t="s">
        <v>19</v>
      </c>
      <c r="B16" s="49"/>
      <c r="C16" s="72"/>
      <c r="D16" s="72"/>
      <c r="E16" s="72"/>
      <c r="F16" s="72"/>
      <c r="G16" s="72"/>
      <c r="H16" s="73"/>
      <c r="I16" s="4">
        <f>SUM(I10:I15)</f>
        <v>0</v>
      </c>
    </row>
    <row r="17" spans="1:9" x14ac:dyDescent="0.25">
      <c r="A17" s="62" t="s">
        <v>20</v>
      </c>
      <c r="B17" s="69"/>
      <c r="C17" s="69"/>
      <c r="D17" s="69"/>
      <c r="E17" s="69"/>
      <c r="F17" s="69"/>
      <c r="G17" s="69"/>
      <c r="H17" s="69"/>
      <c r="I17" s="70"/>
    </row>
    <row r="18" spans="1:9" ht="60" x14ac:dyDescent="0.25">
      <c r="A18" s="21"/>
      <c r="B18" s="10" t="s">
        <v>64</v>
      </c>
      <c r="C18" s="11" t="s">
        <v>15</v>
      </c>
      <c r="D18" s="13">
        <v>7.53</v>
      </c>
      <c r="E18" s="24"/>
      <c r="F18" s="26">
        <f>D18*E18</f>
        <v>0</v>
      </c>
      <c r="G18" s="24"/>
      <c r="H18" s="2">
        <f>D18*G18</f>
        <v>0</v>
      </c>
      <c r="I18" s="3">
        <f>F18+H18</f>
        <v>0</v>
      </c>
    </row>
    <row r="19" spans="1:9" x14ac:dyDescent="0.25">
      <c r="A19" s="21"/>
      <c r="B19" s="10" t="s">
        <v>44</v>
      </c>
      <c r="C19" s="11" t="s">
        <v>15</v>
      </c>
      <c r="D19" s="13" t="s">
        <v>45</v>
      </c>
      <c r="E19" s="24"/>
      <c r="F19" s="26"/>
      <c r="G19" s="24"/>
      <c r="H19" s="2"/>
      <c r="I19" s="3"/>
    </row>
    <row r="20" spans="1:9" ht="45" x14ac:dyDescent="0.25">
      <c r="A20" s="21"/>
      <c r="B20" s="10" t="s">
        <v>91</v>
      </c>
      <c r="C20" s="11" t="s">
        <v>15</v>
      </c>
      <c r="D20" s="13" t="s">
        <v>51</v>
      </c>
      <c r="E20" s="24"/>
      <c r="F20" s="26"/>
      <c r="G20" s="24"/>
      <c r="H20" s="2"/>
      <c r="I20" s="3"/>
    </row>
    <row r="21" spans="1:9" ht="30" x14ac:dyDescent="0.25">
      <c r="A21" s="21"/>
      <c r="B21" s="10" t="s">
        <v>92</v>
      </c>
      <c r="C21" s="11" t="s">
        <v>15</v>
      </c>
      <c r="D21" s="13">
        <v>3.05</v>
      </c>
      <c r="E21" s="24"/>
      <c r="F21" s="26"/>
      <c r="G21" s="24"/>
      <c r="H21" s="2"/>
      <c r="I21" s="3"/>
    </row>
    <row r="22" spans="1:9" ht="30" x14ac:dyDescent="0.25">
      <c r="A22" s="21"/>
      <c r="B22" s="10" t="s">
        <v>66</v>
      </c>
      <c r="C22" s="11" t="s">
        <v>56</v>
      </c>
      <c r="D22" s="13">
        <f>6+1.41</f>
        <v>7.41</v>
      </c>
      <c r="E22" s="24"/>
      <c r="F22" s="26">
        <f t="shared" ref="F22:F29" si="3">D22*E22</f>
        <v>0</v>
      </c>
      <c r="G22" s="24"/>
      <c r="H22" s="2">
        <f t="shared" ref="H22:H29" si="4">D22*G22</f>
        <v>0</v>
      </c>
      <c r="I22" s="3">
        <f t="shared" ref="I22:I29" si="5">F22+H22</f>
        <v>0</v>
      </c>
    </row>
    <row r="23" spans="1:9" ht="30" x14ac:dyDescent="0.25">
      <c r="A23" s="21"/>
      <c r="B23" s="10" t="s">
        <v>100</v>
      </c>
      <c r="C23" s="11" t="s">
        <v>21</v>
      </c>
      <c r="D23" s="13">
        <v>6.8</v>
      </c>
      <c r="E23" s="24"/>
      <c r="F23" s="26">
        <f t="shared" si="3"/>
        <v>0</v>
      </c>
      <c r="G23" s="24"/>
      <c r="H23" s="2">
        <f t="shared" si="4"/>
        <v>0</v>
      </c>
      <c r="I23" s="3">
        <f t="shared" si="5"/>
        <v>0</v>
      </c>
    </row>
    <row r="24" spans="1:9" x14ac:dyDescent="0.25">
      <c r="A24" s="21"/>
      <c r="B24" s="10" t="s">
        <v>71</v>
      </c>
      <c r="C24" s="11" t="s">
        <v>56</v>
      </c>
      <c r="D24" s="13">
        <v>2</v>
      </c>
      <c r="E24" s="24"/>
      <c r="F24" s="26">
        <f t="shared" si="3"/>
        <v>0</v>
      </c>
      <c r="G24" s="24"/>
      <c r="H24" s="2">
        <f t="shared" si="4"/>
        <v>0</v>
      </c>
      <c r="I24" s="3">
        <f t="shared" si="5"/>
        <v>0</v>
      </c>
    </row>
    <row r="25" spans="1:9" x14ac:dyDescent="0.25">
      <c r="A25" s="21"/>
      <c r="B25" s="10" t="s">
        <v>65</v>
      </c>
      <c r="C25" s="11" t="s">
        <v>16</v>
      </c>
      <c r="D25" s="13">
        <v>8</v>
      </c>
      <c r="E25" s="24"/>
      <c r="F25" s="26">
        <f t="shared" si="3"/>
        <v>0</v>
      </c>
      <c r="G25" s="24"/>
      <c r="H25" s="2">
        <f t="shared" si="4"/>
        <v>0</v>
      </c>
      <c r="I25" s="3">
        <f t="shared" si="5"/>
        <v>0</v>
      </c>
    </row>
    <row r="26" spans="1:9" x14ac:dyDescent="0.25">
      <c r="A26" s="21"/>
      <c r="B26" s="10" t="s">
        <v>85</v>
      </c>
      <c r="C26" s="27" t="s">
        <v>25</v>
      </c>
      <c r="D26" s="13">
        <v>1</v>
      </c>
      <c r="E26" s="24"/>
      <c r="F26" s="26">
        <f t="shared" si="3"/>
        <v>0</v>
      </c>
      <c r="G26" s="24"/>
      <c r="H26" s="2">
        <f t="shared" si="4"/>
        <v>0</v>
      </c>
      <c r="I26" s="3">
        <f t="shared" si="5"/>
        <v>0</v>
      </c>
    </row>
    <row r="27" spans="1:9" x14ac:dyDescent="0.25">
      <c r="A27" s="21"/>
      <c r="B27" s="10" t="s">
        <v>93</v>
      </c>
      <c r="C27" s="11" t="s">
        <v>15</v>
      </c>
      <c r="D27" s="13">
        <v>100</v>
      </c>
      <c r="E27" s="24"/>
      <c r="F27" s="26">
        <f t="shared" si="3"/>
        <v>0</v>
      </c>
      <c r="G27" s="24"/>
      <c r="H27" s="2">
        <f t="shared" si="4"/>
        <v>0</v>
      </c>
      <c r="I27" s="3">
        <f t="shared" si="5"/>
        <v>0</v>
      </c>
    </row>
    <row r="28" spans="1:9" x14ac:dyDescent="0.25">
      <c r="A28" s="21"/>
      <c r="B28" s="10" t="s">
        <v>94</v>
      </c>
      <c r="C28" s="11" t="s">
        <v>15</v>
      </c>
      <c r="D28" s="13">
        <v>348.7</v>
      </c>
      <c r="E28" s="24"/>
      <c r="F28" s="26">
        <f t="shared" si="3"/>
        <v>0</v>
      </c>
      <c r="G28" s="24"/>
      <c r="H28" s="2">
        <f t="shared" si="4"/>
        <v>0</v>
      </c>
      <c r="I28" s="3">
        <f t="shared" si="5"/>
        <v>0</v>
      </c>
    </row>
    <row r="29" spans="1:9" ht="30" x14ac:dyDescent="0.25">
      <c r="A29" s="21"/>
      <c r="B29" s="10" t="s">
        <v>69</v>
      </c>
      <c r="C29" s="11" t="s">
        <v>15</v>
      </c>
      <c r="D29" s="13">
        <v>348.7</v>
      </c>
      <c r="E29" s="24"/>
      <c r="F29" s="26">
        <f t="shared" si="3"/>
        <v>0</v>
      </c>
      <c r="G29" s="24"/>
      <c r="H29" s="2">
        <f t="shared" si="4"/>
        <v>0</v>
      </c>
      <c r="I29" s="3">
        <f t="shared" si="5"/>
        <v>0</v>
      </c>
    </row>
    <row r="30" spans="1:9" x14ac:dyDescent="0.25">
      <c r="A30" s="21"/>
      <c r="B30" s="10" t="s">
        <v>67</v>
      </c>
      <c r="C30" s="11" t="s">
        <v>15</v>
      </c>
      <c r="D30" s="13">
        <f>1.8*3</f>
        <v>5.4</v>
      </c>
      <c r="E30" s="24"/>
      <c r="F30" s="26">
        <f t="shared" ref="F30:F34" si="6">D30*E30</f>
        <v>0</v>
      </c>
      <c r="G30" s="24"/>
      <c r="H30" s="2">
        <f t="shared" ref="H30:H34" si="7">D30*G30</f>
        <v>0</v>
      </c>
      <c r="I30" s="3">
        <f t="shared" ref="I30:I34" si="8">F30+H30</f>
        <v>0</v>
      </c>
    </row>
    <row r="31" spans="1:9" ht="60" x14ac:dyDescent="0.25">
      <c r="A31" s="12"/>
      <c r="B31" s="10" t="s">
        <v>53</v>
      </c>
      <c r="C31" s="27" t="s">
        <v>15</v>
      </c>
      <c r="D31" s="13">
        <f>(0.76*2.9)*2</f>
        <v>4.4079999999999995</v>
      </c>
      <c r="E31" s="24"/>
      <c r="F31" s="26">
        <f t="shared" si="6"/>
        <v>0</v>
      </c>
      <c r="G31" s="24"/>
      <c r="H31" s="2">
        <f t="shared" si="7"/>
        <v>0</v>
      </c>
      <c r="I31" s="3">
        <f t="shared" si="8"/>
        <v>0</v>
      </c>
    </row>
    <row r="32" spans="1:9" ht="30" x14ac:dyDescent="0.25">
      <c r="A32" s="21"/>
      <c r="B32" s="10" t="s">
        <v>70</v>
      </c>
      <c r="C32" s="11" t="s">
        <v>15</v>
      </c>
      <c r="D32" s="13">
        <v>20</v>
      </c>
      <c r="E32" s="24"/>
      <c r="F32" s="26">
        <f t="shared" si="6"/>
        <v>0</v>
      </c>
      <c r="G32" s="24"/>
      <c r="H32" s="2">
        <f t="shared" si="7"/>
        <v>0</v>
      </c>
      <c r="I32" s="3">
        <f t="shared" si="8"/>
        <v>0</v>
      </c>
    </row>
    <row r="33" spans="1:9" ht="30" x14ac:dyDescent="0.25">
      <c r="A33" s="21"/>
      <c r="B33" s="10" t="s">
        <v>68</v>
      </c>
      <c r="C33" s="11" t="s">
        <v>15</v>
      </c>
      <c r="D33" s="13">
        <f>(2.08+4.86+1.6+3.06+2.4+1.17+1.73)*1.1</f>
        <v>18.590000000000003</v>
      </c>
      <c r="E33" s="24"/>
      <c r="F33" s="26">
        <f t="shared" si="6"/>
        <v>0</v>
      </c>
      <c r="G33" s="24"/>
      <c r="H33" s="2">
        <f t="shared" si="7"/>
        <v>0</v>
      </c>
      <c r="I33" s="3">
        <f t="shared" si="8"/>
        <v>0</v>
      </c>
    </row>
    <row r="34" spans="1:9" ht="30" x14ac:dyDescent="0.25">
      <c r="A34" s="21"/>
      <c r="B34" s="10" t="s">
        <v>72</v>
      </c>
      <c r="C34" s="11" t="s">
        <v>15</v>
      </c>
      <c r="D34" s="13">
        <v>76.83</v>
      </c>
      <c r="E34" s="24"/>
      <c r="F34" s="26">
        <f t="shared" si="6"/>
        <v>0</v>
      </c>
      <c r="G34" s="24"/>
      <c r="H34" s="2">
        <f t="shared" si="7"/>
        <v>0</v>
      </c>
      <c r="I34" s="3">
        <f t="shared" si="8"/>
        <v>0</v>
      </c>
    </row>
    <row r="35" spans="1:9" x14ac:dyDescent="0.25">
      <c r="A35" s="65" t="s">
        <v>22</v>
      </c>
      <c r="B35" s="74"/>
      <c r="C35" s="74"/>
      <c r="D35" s="74"/>
      <c r="E35" s="74"/>
      <c r="F35" s="74"/>
      <c r="G35" s="74"/>
      <c r="H35" s="75"/>
      <c r="I35" s="4">
        <f>SUM(I18:I34)</f>
        <v>0</v>
      </c>
    </row>
    <row r="36" spans="1:9" x14ac:dyDescent="0.25">
      <c r="A36" s="62" t="s">
        <v>23</v>
      </c>
      <c r="B36" s="63"/>
      <c r="C36" s="63"/>
      <c r="D36" s="63"/>
      <c r="E36" s="63"/>
      <c r="F36" s="63"/>
      <c r="G36" s="63"/>
      <c r="H36" s="63"/>
      <c r="I36" s="64"/>
    </row>
    <row r="37" spans="1:9" x14ac:dyDescent="0.25">
      <c r="A37" s="21"/>
      <c r="B37" s="28" t="s">
        <v>24</v>
      </c>
      <c r="C37" s="27" t="s">
        <v>16</v>
      </c>
      <c r="D37" s="13">
        <v>1</v>
      </c>
      <c r="E37" s="29"/>
      <c r="F37" s="30">
        <f t="shared" ref="F37" si="9">D37*E37</f>
        <v>0</v>
      </c>
      <c r="G37" s="29"/>
      <c r="H37" s="30">
        <f t="shared" ref="H37" si="10">D37*G37</f>
        <v>0</v>
      </c>
      <c r="I37" s="5">
        <f t="shared" ref="I37" si="11">F37+H37</f>
        <v>0</v>
      </c>
    </row>
    <row r="38" spans="1:9" ht="30" x14ac:dyDescent="0.25">
      <c r="A38" s="21"/>
      <c r="B38" s="10" t="s">
        <v>101</v>
      </c>
      <c r="C38" s="7" t="s">
        <v>12</v>
      </c>
      <c r="D38" s="13">
        <v>1</v>
      </c>
      <c r="E38" s="29"/>
      <c r="F38" s="30">
        <f t="shared" ref="F38:F39" si="12">D38*E38</f>
        <v>0</v>
      </c>
      <c r="G38" s="29"/>
      <c r="H38" s="30">
        <f t="shared" ref="H38:H39" si="13">D38*G38</f>
        <v>0</v>
      </c>
      <c r="I38" s="5">
        <f t="shared" ref="I38:I39" si="14">F38+H38</f>
        <v>0</v>
      </c>
    </row>
    <row r="39" spans="1:9" ht="45" x14ac:dyDescent="0.25">
      <c r="A39" s="21" t="s">
        <v>60</v>
      </c>
      <c r="B39" s="28" t="s">
        <v>59</v>
      </c>
      <c r="C39" s="27" t="s">
        <v>25</v>
      </c>
      <c r="D39" s="13">
        <v>1</v>
      </c>
      <c r="E39" s="29"/>
      <c r="F39" s="30">
        <f t="shared" si="12"/>
        <v>0</v>
      </c>
      <c r="G39" s="29"/>
      <c r="H39" s="30">
        <f t="shared" si="13"/>
        <v>0</v>
      </c>
      <c r="I39" s="5">
        <f t="shared" si="14"/>
        <v>0</v>
      </c>
    </row>
    <row r="40" spans="1:9" x14ac:dyDescent="0.25">
      <c r="A40" s="65" t="s">
        <v>26</v>
      </c>
      <c r="B40" s="49"/>
      <c r="C40" s="49"/>
      <c r="D40" s="49"/>
      <c r="E40" s="49"/>
      <c r="F40" s="49"/>
      <c r="G40" s="49"/>
      <c r="H40" s="50"/>
      <c r="I40" s="4">
        <f>SUM(I37:I39)</f>
        <v>0</v>
      </c>
    </row>
    <row r="41" spans="1:9" x14ac:dyDescent="0.25">
      <c r="A41" s="62" t="s">
        <v>78</v>
      </c>
      <c r="B41" s="63"/>
      <c r="C41" s="63"/>
      <c r="D41" s="63"/>
      <c r="E41" s="63"/>
      <c r="F41" s="63"/>
      <c r="G41" s="63"/>
      <c r="H41" s="63"/>
      <c r="I41" s="64"/>
    </row>
    <row r="42" spans="1:9" ht="30" x14ac:dyDescent="0.25">
      <c r="A42" s="21"/>
      <c r="B42" s="10" t="s">
        <v>95</v>
      </c>
      <c r="C42" s="7" t="s">
        <v>16</v>
      </c>
      <c r="D42" s="13">
        <v>2</v>
      </c>
      <c r="E42" s="24"/>
      <c r="F42" s="26">
        <f t="shared" ref="F42" si="15">D42*E42</f>
        <v>0</v>
      </c>
      <c r="G42" s="9"/>
      <c r="H42" s="2">
        <f t="shared" ref="H42" si="16">D42*G42</f>
        <v>0</v>
      </c>
      <c r="I42" s="3">
        <f t="shared" ref="I42" si="17">F42+H42</f>
        <v>0</v>
      </c>
    </row>
    <row r="43" spans="1:9" ht="45" x14ac:dyDescent="0.25">
      <c r="A43" s="21"/>
      <c r="B43" s="10" t="s">
        <v>102</v>
      </c>
      <c r="C43" s="7" t="s">
        <v>16</v>
      </c>
      <c r="D43" s="13">
        <v>2</v>
      </c>
      <c r="E43" s="24"/>
      <c r="F43" s="26">
        <f t="shared" ref="F43:F49" si="18">D43*E43</f>
        <v>0</v>
      </c>
      <c r="G43" s="9"/>
      <c r="H43" s="2">
        <f t="shared" ref="H43:H49" si="19">D43*G43</f>
        <v>0</v>
      </c>
      <c r="I43" s="3">
        <f t="shared" ref="I43:I49" si="20">F43+H43</f>
        <v>0</v>
      </c>
    </row>
    <row r="44" spans="1:9" ht="30" x14ac:dyDescent="0.25">
      <c r="A44" s="21"/>
      <c r="B44" s="10" t="s">
        <v>43</v>
      </c>
      <c r="C44" s="7" t="s">
        <v>16</v>
      </c>
      <c r="D44" s="13">
        <v>1</v>
      </c>
      <c r="E44" s="24"/>
      <c r="F44" s="26">
        <f t="shared" si="18"/>
        <v>0</v>
      </c>
      <c r="G44" s="9"/>
      <c r="H44" s="2">
        <f t="shared" si="19"/>
        <v>0</v>
      </c>
      <c r="I44" s="3">
        <f t="shared" si="20"/>
        <v>0</v>
      </c>
    </row>
    <row r="45" spans="1:9" x14ac:dyDescent="0.25">
      <c r="A45" s="21"/>
      <c r="B45" s="10" t="s">
        <v>27</v>
      </c>
      <c r="C45" s="11" t="s">
        <v>21</v>
      </c>
      <c r="D45" s="13">
        <v>67</v>
      </c>
      <c r="E45" s="24"/>
      <c r="F45" s="26">
        <f t="shared" si="18"/>
        <v>0</v>
      </c>
      <c r="G45" s="9"/>
      <c r="H45" s="2">
        <f t="shared" si="19"/>
        <v>0</v>
      </c>
      <c r="I45" s="3">
        <f t="shared" si="20"/>
        <v>0</v>
      </c>
    </row>
    <row r="46" spans="1:9" x14ac:dyDescent="0.25">
      <c r="A46" s="21"/>
      <c r="B46" s="10" t="s">
        <v>28</v>
      </c>
      <c r="C46" s="7" t="s">
        <v>21</v>
      </c>
      <c r="D46" s="13">
        <v>32</v>
      </c>
      <c r="E46" s="24"/>
      <c r="F46" s="26">
        <f t="shared" si="18"/>
        <v>0</v>
      </c>
      <c r="G46" s="9"/>
      <c r="H46" s="2">
        <f t="shared" si="19"/>
        <v>0</v>
      </c>
      <c r="I46" s="3">
        <f t="shared" si="20"/>
        <v>0</v>
      </c>
    </row>
    <row r="47" spans="1:9" x14ac:dyDescent="0.25">
      <c r="A47" s="21"/>
      <c r="B47" s="10" t="s">
        <v>29</v>
      </c>
      <c r="C47" s="11" t="s">
        <v>16</v>
      </c>
      <c r="D47" s="13">
        <v>5</v>
      </c>
      <c r="E47" s="24"/>
      <c r="F47" s="26">
        <f t="shared" si="18"/>
        <v>0</v>
      </c>
      <c r="G47" s="9"/>
      <c r="H47" s="2">
        <f t="shared" si="19"/>
        <v>0</v>
      </c>
      <c r="I47" s="3">
        <f t="shared" si="20"/>
        <v>0</v>
      </c>
    </row>
    <row r="48" spans="1:9" ht="30" x14ac:dyDescent="0.25">
      <c r="A48" s="21"/>
      <c r="B48" s="10" t="s">
        <v>41</v>
      </c>
      <c r="C48" s="11" t="s">
        <v>16</v>
      </c>
      <c r="D48" s="13">
        <v>1</v>
      </c>
      <c r="E48" s="24"/>
      <c r="F48" s="26">
        <f t="shared" si="18"/>
        <v>0</v>
      </c>
      <c r="G48" s="9"/>
      <c r="H48" s="2">
        <f t="shared" si="19"/>
        <v>0</v>
      </c>
      <c r="I48" s="3">
        <f t="shared" si="20"/>
        <v>0</v>
      </c>
    </row>
    <row r="49" spans="1:9" ht="30" x14ac:dyDescent="0.25">
      <c r="A49" s="21"/>
      <c r="B49" s="10" t="s">
        <v>42</v>
      </c>
      <c r="C49" s="7" t="s">
        <v>16</v>
      </c>
      <c r="D49" s="13">
        <v>1</v>
      </c>
      <c r="E49" s="24"/>
      <c r="F49" s="26">
        <f t="shared" si="18"/>
        <v>0</v>
      </c>
      <c r="G49" s="9"/>
      <c r="H49" s="2">
        <f t="shared" si="19"/>
        <v>0</v>
      </c>
      <c r="I49" s="3">
        <f t="shared" si="20"/>
        <v>0</v>
      </c>
    </row>
    <row r="50" spans="1:9" x14ac:dyDescent="0.25">
      <c r="A50" s="48" t="s">
        <v>79</v>
      </c>
      <c r="B50" s="49"/>
      <c r="C50" s="49"/>
      <c r="D50" s="49"/>
      <c r="E50" s="49"/>
      <c r="F50" s="49"/>
      <c r="G50" s="49"/>
      <c r="H50" s="50"/>
      <c r="I50" s="1">
        <f>SUM(I42:I49)</f>
        <v>0</v>
      </c>
    </row>
    <row r="51" spans="1:9" x14ac:dyDescent="0.25">
      <c r="A51" s="45" t="s">
        <v>80</v>
      </c>
      <c r="B51" s="46"/>
      <c r="C51" s="46"/>
      <c r="D51" s="46"/>
      <c r="E51" s="46"/>
      <c r="F51" s="46"/>
      <c r="G51" s="46"/>
      <c r="H51" s="46"/>
      <c r="I51" s="47"/>
    </row>
    <row r="52" spans="1:9" ht="30" x14ac:dyDescent="0.25">
      <c r="A52" s="12"/>
      <c r="B52" s="28" t="s">
        <v>31</v>
      </c>
      <c r="C52" s="27" t="s">
        <v>16</v>
      </c>
      <c r="D52" s="27">
        <v>30</v>
      </c>
      <c r="E52" s="24"/>
      <c r="F52" s="26">
        <f t="shared" ref="F52" si="21">D52*E52</f>
        <v>0</v>
      </c>
      <c r="G52" s="24"/>
      <c r="H52" s="26">
        <f t="shared" ref="H52" si="22">D52*G52</f>
        <v>0</v>
      </c>
      <c r="I52" s="31">
        <f t="shared" ref="I52" si="23">F52+H52</f>
        <v>0</v>
      </c>
    </row>
    <row r="53" spans="1:9" ht="45" x14ac:dyDescent="0.25">
      <c r="A53" s="12"/>
      <c r="B53" s="28" t="s">
        <v>32</v>
      </c>
      <c r="C53" s="27" t="s">
        <v>16</v>
      </c>
      <c r="D53" s="27">
        <v>5</v>
      </c>
      <c r="E53" s="24"/>
      <c r="F53" s="26">
        <f t="shared" ref="F53:F62" si="24">D53*E53</f>
        <v>0</v>
      </c>
      <c r="G53" s="24"/>
      <c r="H53" s="26">
        <f t="shared" ref="H53:H62" si="25">D53*G53</f>
        <v>0</v>
      </c>
      <c r="I53" s="31">
        <f t="shared" ref="I53:I62" si="26">F53+H53</f>
        <v>0</v>
      </c>
    </row>
    <row r="54" spans="1:9" x14ac:dyDescent="0.25">
      <c r="A54" s="12"/>
      <c r="B54" s="28" t="s">
        <v>76</v>
      </c>
      <c r="C54" s="27" t="s">
        <v>16</v>
      </c>
      <c r="D54" s="27">
        <v>4</v>
      </c>
      <c r="E54" s="24"/>
      <c r="F54" s="26">
        <f t="shared" si="24"/>
        <v>0</v>
      </c>
      <c r="G54" s="24"/>
      <c r="H54" s="26">
        <f t="shared" si="25"/>
        <v>0</v>
      </c>
      <c r="I54" s="31">
        <f t="shared" si="26"/>
        <v>0</v>
      </c>
    </row>
    <row r="55" spans="1:9" ht="60" x14ac:dyDescent="0.25">
      <c r="A55" s="12"/>
      <c r="B55" s="10" t="s">
        <v>73</v>
      </c>
      <c r="C55" s="27" t="s">
        <v>16</v>
      </c>
      <c r="D55" s="27">
        <v>1</v>
      </c>
      <c r="E55" s="24"/>
      <c r="F55" s="26">
        <f t="shared" si="24"/>
        <v>0</v>
      </c>
      <c r="G55" s="24"/>
      <c r="H55" s="26">
        <f t="shared" si="25"/>
        <v>0</v>
      </c>
      <c r="I55" s="31">
        <f t="shared" si="26"/>
        <v>0</v>
      </c>
    </row>
    <row r="56" spans="1:9" ht="30" x14ac:dyDescent="0.25">
      <c r="A56" s="12"/>
      <c r="B56" s="28" t="s">
        <v>74</v>
      </c>
      <c r="C56" s="27" t="s">
        <v>56</v>
      </c>
      <c r="D56" s="27">
        <v>100</v>
      </c>
      <c r="E56" s="24"/>
      <c r="F56" s="26">
        <f t="shared" si="24"/>
        <v>0</v>
      </c>
      <c r="G56" s="24"/>
      <c r="H56" s="26">
        <f t="shared" si="25"/>
        <v>0</v>
      </c>
      <c r="I56" s="31">
        <f t="shared" si="26"/>
        <v>0</v>
      </c>
    </row>
    <row r="57" spans="1:9" ht="30" x14ac:dyDescent="0.25">
      <c r="A57" s="12"/>
      <c r="B57" s="28" t="s">
        <v>86</v>
      </c>
      <c r="C57" s="27" t="s">
        <v>56</v>
      </c>
      <c r="D57" s="27">
        <v>85</v>
      </c>
      <c r="E57" s="24"/>
      <c r="F57" s="26"/>
      <c r="G57" s="24"/>
      <c r="H57" s="26"/>
      <c r="I57" s="31"/>
    </row>
    <row r="58" spans="1:9" x14ac:dyDescent="0.25">
      <c r="A58" s="12"/>
      <c r="B58" s="93" t="s">
        <v>55</v>
      </c>
      <c r="C58" s="27" t="s">
        <v>56</v>
      </c>
      <c r="D58" s="27">
        <v>100</v>
      </c>
      <c r="E58" s="24"/>
      <c r="F58" s="26">
        <f t="shared" si="24"/>
        <v>0</v>
      </c>
      <c r="G58" s="24"/>
      <c r="H58" s="26">
        <f t="shared" si="25"/>
        <v>0</v>
      </c>
      <c r="I58" s="31">
        <f t="shared" si="26"/>
        <v>0</v>
      </c>
    </row>
    <row r="59" spans="1:9" x14ac:dyDescent="0.25">
      <c r="A59" s="12"/>
      <c r="B59" s="93" t="s">
        <v>75</v>
      </c>
      <c r="C59" s="27" t="s">
        <v>56</v>
      </c>
      <c r="D59" s="27">
        <v>250</v>
      </c>
      <c r="E59" s="24"/>
      <c r="F59" s="26">
        <f t="shared" si="24"/>
        <v>0</v>
      </c>
      <c r="G59" s="24"/>
      <c r="H59" s="26">
        <f t="shared" si="25"/>
        <v>0</v>
      </c>
      <c r="I59" s="31">
        <f t="shared" si="26"/>
        <v>0</v>
      </c>
    </row>
    <row r="60" spans="1:9" x14ac:dyDescent="0.25">
      <c r="A60" s="12"/>
      <c r="B60" s="28" t="s">
        <v>57</v>
      </c>
      <c r="C60" s="27" t="s">
        <v>56</v>
      </c>
      <c r="D60" s="27">
        <v>25</v>
      </c>
      <c r="E60" s="24"/>
      <c r="F60" s="26">
        <f t="shared" si="24"/>
        <v>0</v>
      </c>
      <c r="G60" s="24"/>
      <c r="H60" s="26">
        <f t="shared" si="25"/>
        <v>0</v>
      </c>
      <c r="I60" s="31">
        <f t="shared" si="26"/>
        <v>0</v>
      </c>
    </row>
    <row r="61" spans="1:9" x14ac:dyDescent="0.25">
      <c r="A61" s="12"/>
      <c r="B61" s="28" t="s">
        <v>58</v>
      </c>
      <c r="C61" s="27" t="s">
        <v>56</v>
      </c>
      <c r="D61" s="27">
        <v>20</v>
      </c>
      <c r="E61" s="24"/>
      <c r="F61" s="26">
        <f t="shared" si="24"/>
        <v>0</v>
      </c>
      <c r="G61" s="24"/>
      <c r="H61" s="26">
        <f t="shared" si="25"/>
        <v>0</v>
      </c>
      <c r="I61" s="31">
        <f t="shared" si="26"/>
        <v>0</v>
      </c>
    </row>
    <row r="62" spans="1:9" x14ac:dyDescent="0.25">
      <c r="A62" s="12"/>
      <c r="B62" s="10" t="s">
        <v>33</v>
      </c>
      <c r="C62" s="27" t="s">
        <v>25</v>
      </c>
      <c r="D62" s="27">
        <v>1</v>
      </c>
      <c r="E62" s="24"/>
      <c r="F62" s="26">
        <f t="shared" si="24"/>
        <v>0</v>
      </c>
      <c r="G62" s="24"/>
      <c r="H62" s="26">
        <f t="shared" si="25"/>
        <v>0</v>
      </c>
      <c r="I62" s="31">
        <f t="shared" si="26"/>
        <v>0</v>
      </c>
    </row>
    <row r="63" spans="1:9" x14ac:dyDescent="0.25">
      <c r="A63" s="48" t="s">
        <v>30</v>
      </c>
      <c r="B63" s="49"/>
      <c r="C63" s="49"/>
      <c r="D63" s="49"/>
      <c r="E63" s="49"/>
      <c r="F63" s="49"/>
      <c r="G63" s="49"/>
      <c r="H63" s="50"/>
      <c r="I63" s="1">
        <f>SUM(I52:I62)</f>
        <v>0</v>
      </c>
    </row>
    <row r="64" spans="1:9" x14ac:dyDescent="0.25">
      <c r="A64" s="62" t="s">
        <v>77</v>
      </c>
      <c r="B64" s="63"/>
      <c r="C64" s="63"/>
      <c r="D64" s="63"/>
      <c r="E64" s="63"/>
      <c r="F64" s="63"/>
      <c r="G64" s="63"/>
      <c r="H64" s="63"/>
      <c r="I64" s="64"/>
    </row>
    <row r="65" spans="1:9" x14ac:dyDescent="0.25">
      <c r="A65" s="21"/>
      <c r="B65" s="28" t="s">
        <v>83</v>
      </c>
      <c r="C65" s="7" t="s">
        <v>12</v>
      </c>
      <c r="D65" s="13">
        <v>1</v>
      </c>
      <c r="E65" s="29"/>
      <c r="F65" s="30">
        <f>D65*E65</f>
        <v>0</v>
      </c>
      <c r="G65" s="29"/>
      <c r="H65" s="30">
        <f>D65*G65</f>
        <v>0</v>
      </c>
      <c r="I65" s="5">
        <f>F65+H65</f>
        <v>0</v>
      </c>
    </row>
    <row r="66" spans="1:9" x14ac:dyDescent="0.25">
      <c r="A66" s="21"/>
      <c r="B66" s="28" t="s">
        <v>88</v>
      </c>
      <c r="C66" s="7" t="s">
        <v>15</v>
      </c>
      <c r="D66" s="13">
        <v>14</v>
      </c>
      <c r="E66" s="29"/>
      <c r="F66" s="30"/>
      <c r="G66" s="29"/>
      <c r="H66" s="30"/>
      <c r="I66" s="5"/>
    </row>
    <row r="67" spans="1:9" x14ac:dyDescent="0.25">
      <c r="A67" s="21"/>
      <c r="B67" s="10" t="s">
        <v>84</v>
      </c>
      <c r="C67" s="7" t="s">
        <v>12</v>
      </c>
      <c r="D67" s="13">
        <v>1</v>
      </c>
      <c r="E67" s="29"/>
      <c r="F67" s="30">
        <f t="shared" ref="F67" si="27">D67*E67</f>
        <v>0</v>
      </c>
      <c r="G67" s="29"/>
      <c r="H67" s="30">
        <f t="shared" ref="H67" si="28">D67*G67</f>
        <v>0</v>
      </c>
      <c r="I67" s="5">
        <f t="shared" ref="I67" si="29">F67+H67</f>
        <v>0</v>
      </c>
    </row>
    <row r="68" spans="1:9" x14ac:dyDescent="0.25">
      <c r="A68" s="65" t="s">
        <v>34</v>
      </c>
      <c r="B68" s="49"/>
      <c r="C68" s="49"/>
      <c r="D68" s="49"/>
      <c r="E68" s="49"/>
      <c r="F68" s="49"/>
      <c r="G68" s="49"/>
      <c r="H68" s="50"/>
      <c r="I68" s="4">
        <f>SUM(I65:I67)</f>
        <v>0</v>
      </c>
    </row>
    <row r="69" spans="1:9" x14ac:dyDescent="0.25">
      <c r="A69" s="51" t="s">
        <v>81</v>
      </c>
      <c r="B69" s="52"/>
      <c r="C69" s="52"/>
      <c r="D69" s="52"/>
      <c r="E69" s="52"/>
      <c r="F69" s="52"/>
      <c r="G69" s="52"/>
      <c r="H69" s="52"/>
      <c r="I69" s="53"/>
    </row>
    <row r="70" spans="1:9" ht="30" x14ac:dyDescent="0.25">
      <c r="A70" s="12"/>
      <c r="B70" s="10" t="s">
        <v>35</v>
      </c>
      <c r="C70" s="32" t="s">
        <v>25</v>
      </c>
      <c r="D70" s="13">
        <v>1</v>
      </c>
      <c r="E70" s="24"/>
      <c r="F70" s="26">
        <f>D70*E70</f>
        <v>0</v>
      </c>
      <c r="G70" s="24"/>
      <c r="H70" s="26">
        <f>D70*G70</f>
        <v>0</v>
      </c>
      <c r="I70" s="31">
        <f>F70+H70</f>
        <v>0</v>
      </c>
    </row>
    <row r="71" spans="1:9" x14ac:dyDescent="0.25">
      <c r="A71" s="12"/>
      <c r="B71" s="10" t="s">
        <v>54</v>
      </c>
      <c r="C71" s="32" t="s">
        <v>16</v>
      </c>
      <c r="D71" s="13">
        <v>6</v>
      </c>
      <c r="E71" s="24"/>
      <c r="F71" s="26">
        <f t="shared" ref="F71:F81" si="30">D71*E71</f>
        <v>0</v>
      </c>
      <c r="G71" s="24"/>
      <c r="H71" s="26">
        <f t="shared" ref="H71:H81" si="31">D71*G71</f>
        <v>0</v>
      </c>
      <c r="I71" s="31">
        <f t="shared" ref="I71:I81" si="32">F71+H71</f>
        <v>0</v>
      </c>
    </row>
    <row r="72" spans="1:9" x14ac:dyDescent="0.25">
      <c r="A72" s="12"/>
      <c r="B72" s="10" t="s">
        <v>52</v>
      </c>
      <c r="C72" s="32" t="s">
        <v>16</v>
      </c>
      <c r="D72" s="13">
        <v>1</v>
      </c>
      <c r="E72" s="24"/>
      <c r="F72" s="26">
        <f t="shared" si="30"/>
        <v>0</v>
      </c>
      <c r="G72" s="24"/>
      <c r="H72" s="26">
        <f t="shared" si="31"/>
        <v>0</v>
      </c>
      <c r="I72" s="31">
        <f t="shared" si="32"/>
        <v>0</v>
      </c>
    </row>
    <row r="73" spans="1:9" ht="30" x14ac:dyDescent="0.25">
      <c r="A73" s="12"/>
      <c r="B73" s="10" t="s">
        <v>63</v>
      </c>
      <c r="C73" s="32" t="s">
        <v>15</v>
      </c>
      <c r="D73" s="13">
        <f>4.4+3.4+3.4+2.2+2.2+2.2</f>
        <v>17.8</v>
      </c>
      <c r="E73" s="24"/>
      <c r="F73" s="26">
        <f t="shared" si="30"/>
        <v>0</v>
      </c>
      <c r="G73" s="24"/>
      <c r="H73" s="26">
        <f t="shared" si="31"/>
        <v>0</v>
      </c>
      <c r="I73" s="31">
        <f t="shared" si="32"/>
        <v>0</v>
      </c>
    </row>
    <row r="74" spans="1:9" x14ac:dyDescent="0.25">
      <c r="A74" s="12"/>
      <c r="B74" s="10" t="s">
        <v>36</v>
      </c>
      <c r="C74" s="32" t="s">
        <v>15</v>
      </c>
      <c r="D74" s="13">
        <v>1</v>
      </c>
      <c r="E74" s="24"/>
      <c r="F74" s="26">
        <f t="shared" si="30"/>
        <v>0</v>
      </c>
      <c r="G74" s="24"/>
      <c r="H74" s="26">
        <f t="shared" si="31"/>
        <v>0</v>
      </c>
      <c r="I74" s="31">
        <f t="shared" si="32"/>
        <v>0</v>
      </c>
    </row>
    <row r="75" spans="1:9" x14ac:dyDescent="0.25">
      <c r="A75" s="12"/>
      <c r="B75" s="10" t="s">
        <v>40</v>
      </c>
      <c r="C75" s="32" t="s">
        <v>16</v>
      </c>
      <c r="D75" s="13">
        <v>2</v>
      </c>
      <c r="E75" s="24"/>
      <c r="F75" s="26">
        <f t="shared" si="30"/>
        <v>0</v>
      </c>
      <c r="G75" s="24"/>
      <c r="H75" s="26">
        <f t="shared" si="31"/>
        <v>0</v>
      </c>
      <c r="I75" s="31">
        <f t="shared" si="32"/>
        <v>0</v>
      </c>
    </row>
    <row r="76" spans="1:9" x14ac:dyDescent="0.25">
      <c r="A76" s="21"/>
      <c r="B76" s="10" t="s">
        <v>47</v>
      </c>
      <c r="C76" s="11" t="s">
        <v>16</v>
      </c>
      <c r="D76" s="13">
        <v>2</v>
      </c>
      <c r="E76" s="24"/>
      <c r="F76" s="26">
        <f t="shared" si="30"/>
        <v>0</v>
      </c>
      <c r="G76" s="24"/>
      <c r="H76" s="26">
        <f t="shared" si="31"/>
        <v>0</v>
      </c>
      <c r="I76" s="31">
        <f t="shared" si="32"/>
        <v>0</v>
      </c>
    </row>
    <row r="77" spans="1:9" x14ac:dyDescent="0.25">
      <c r="A77" s="21"/>
      <c r="B77" s="10" t="s">
        <v>48</v>
      </c>
      <c r="C77" s="11" t="s">
        <v>15</v>
      </c>
      <c r="D77" s="13">
        <v>5.9</v>
      </c>
      <c r="E77" s="24"/>
      <c r="F77" s="26">
        <f t="shared" si="30"/>
        <v>0</v>
      </c>
      <c r="G77" s="24"/>
      <c r="H77" s="26">
        <f t="shared" si="31"/>
        <v>0</v>
      </c>
      <c r="I77" s="31">
        <f t="shared" si="32"/>
        <v>0</v>
      </c>
    </row>
    <row r="78" spans="1:9" x14ac:dyDescent="0.25">
      <c r="A78" s="21"/>
      <c r="B78" s="10" t="s">
        <v>49</v>
      </c>
      <c r="C78" s="11" t="s">
        <v>16</v>
      </c>
      <c r="D78" s="13">
        <v>4</v>
      </c>
      <c r="E78" s="24"/>
      <c r="F78" s="26">
        <f t="shared" si="30"/>
        <v>0</v>
      </c>
      <c r="G78" s="24"/>
      <c r="H78" s="26">
        <f t="shared" si="31"/>
        <v>0</v>
      </c>
      <c r="I78" s="31">
        <f t="shared" si="32"/>
        <v>0</v>
      </c>
    </row>
    <row r="79" spans="1:9" x14ac:dyDescent="0.25">
      <c r="A79" s="21"/>
      <c r="B79" s="10" t="s">
        <v>46</v>
      </c>
      <c r="C79" s="11" t="s">
        <v>16</v>
      </c>
      <c r="D79" s="13">
        <v>1</v>
      </c>
      <c r="E79" s="24"/>
      <c r="F79" s="26">
        <f t="shared" si="30"/>
        <v>0</v>
      </c>
      <c r="G79" s="24"/>
      <c r="H79" s="26">
        <f t="shared" si="31"/>
        <v>0</v>
      </c>
      <c r="I79" s="31">
        <f t="shared" si="32"/>
        <v>0</v>
      </c>
    </row>
    <row r="80" spans="1:9" x14ac:dyDescent="0.25">
      <c r="A80" s="21"/>
      <c r="B80" s="10" t="s">
        <v>87</v>
      </c>
      <c r="C80" s="33" t="s">
        <v>16</v>
      </c>
      <c r="D80" s="13">
        <v>1</v>
      </c>
      <c r="E80" s="24"/>
      <c r="F80" s="26">
        <f t="shared" si="30"/>
        <v>0</v>
      </c>
      <c r="G80" s="24"/>
      <c r="H80" s="26">
        <f t="shared" si="31"/>
        <v>0</v>
      </c>
      <c r="I80" s="31">
        <f t="shared" si="32"/>
        <v>0</v>
      </c>
    </row>
    <row r="81" spans="1:9" x14ac:dyDescent="0.25">
      <c r="A81" s="12"/>
      <c r="B81" s="10" t="s">
        <v>37</v>
      </c>
      <c r="C81" s="32" t="s">
        <v>15</v>
      </c>
      <c r="D81" s="27">
        <v>95.2</v>
      </c>
      <c r="E81" s="24"/>
      <c r="F81" s="26">
        <f t="shared" si="30"/>
        <v>0</v>
      </c>
      <c r="G81" s="24"/>
      <c r="H81" s="26">
        <f t="shared" si="31"/>
        <v>0</v>
      </c>
      <c r="I81" s="31">
        <f t="shared" si="32"/>
        <v>0</v>
      </c>
    </row>
    <row r="82" spans="1:9" ht="15.75" customHeight="1" thickBot="1" x14ac:dyDescent="0.3">
      <c r="A82" s="54" t="s">
        <v>82</v>
      </c>
      <c r="B82" s="55"/>
      <c r="C82" s="55"/>
      <c r="D82" s="55"/>
      <c r="E82" s="55"/>
      <c r="F82" s="55"/>
      <c r="G82" s="55"/>
      <c r="H82" s="56"/>
      <c r="I82" s="34">
        <f>SUM(I70:I81)</f>
        <v>0</v>
      </c>
    </row>
    <row r="83" spans="1:9" ht="15.75" thickBot="1" x14ac:dyDescent="0.3">
      <c r="A83" s="57" t="s">
        <v>38</v>
      </c>
      <c r="B83" s="58"/>
      <c r="C83" s="58"/>
      <c r="D83" s="58"/>
      <c r="E83" s="58"/>
      <c r="F83" s="58"/>
      <c r="G83" s="59"/>
      <c r="H83" s="60">
        <f>I8+I16+I35+I40+I50+I63+I68+I82</f>
        <v>0</v>
      </c>
      <c r="I83" s="61"/>
    </row>
    <row r="84" spans="1:9" x14ac:dyDescent="0.25">
      <c r="A84" s="35" t="s">
        <v>39</v>
      </c>
      <c r="B84" s="36"/>
      <c r="C84" s="36"/>
      <c r="D84" s="36"/>
      <c r="E84" s="36"/>
      <c r="F84" s="36"/>
      <c r="G84" s="37"/>
      <c r="H84" s="41"/>
      <c r="I84" s="42"/>
    </row>
    <row r="85" spans="1:9" ht="15.75" thickBot="1" x14ac:dyDescent="0.3">
      <c r="A85" s="38"/>
      <c r="B85" s="39"/>
      <c r="C85" s="39"/>
      <c r="D85" s="39"/>
      <c r="E85" s="39"/>
      <c r="F85" s="39"/>
      <c r="G85" s="40"/>
      <c r="H85" s="43"/>
      <c r="I85" s="44"/>
    </row>
    <row r="87" spans="1:9" x14ac:dyDescent="0.25">
      <c r="B87" s="92" t="s">
        <v>98</v>
      </c>
    </row>
    <row r="89" spans="1:9" x14ac:dyDescent="0.25">
      <c r="B89" s="92" t="s">
        <v>99</v>
      </c>
    </row>
  </sheetData>
  <mergeCells count="31">
    <mergeCell ref="A2:I2"/>
    <mergeCell ref="A3:I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A50:H50"/>
    <mergeCell ref="A6:I6"/>
    <mergeCell ref="A8:H8"/>
    <mergeCell ref="A9:I9"/>
    <mergeCell ref="A16:H16"/>
    <mergeCell ref="A17:I17"/>
    <mergeCell ref="A35:H35"/>
    <mergeCell ref="A36:I36"/>
    <mergeCell ref="A40:H40"/>
    <mergeCell ref="A41:I41"/>
    <mergeCell ref="A84:G85"/>
    <mergeCell ref="H84:I85"/>
    <mergeCell ref="A51:I51"/>
    <mergeCell ref="A63:H63"/>
    <mergeCell ref="A69:I69"/>
    <mergeCell ref="A82:H82"/>
    <mergeCell ref="A83:G83"/>
    <mergeCell ref="H83:I83"/>
    <mergeCell ref="A64:I64"/>
    <mergeCell ref="A68:H6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2020-05-26T13:21:00Z</dcterms:modified>
</cp:coreProperties>
</file>